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8_{7D5447CE-C5C7-4207-91BB-7126AC4DDE0D}" xr6:coauthVersionLast="47" xr6:coauthVersionMax="47" xr10:uidLastSave="{00000000-0000-0000-0000-000000000000}"/>
  <bookViews>
    <workbookView xWindow="-120" yWindow="-120" windowWidth="29040" windowHeight="15720" xr2:uid="{BA8F21AF-1C5E-47FF-A660-BC025FF8CD2F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9" i="1" l="1"/>
  <c r="F74" i="1"/>
  <c r="A86" i="1"/>
  <c r="A85" i="1"/>
  <c r="A84" i="1"/>
  <c r="A87" i="1"/>
  <c r="F33" i="1" l="1"/>
  <c r="F17" i="1"/>
  <c r="F12" i="1"/>
  <c r="F11" i="1"/>
</calcChain>
</file>

<file path=xl/sharedStrings.xml><?xml version="1.0" encoding="utf-8"?>
<sst xmlns="http://schemas.openxmlformats.org/spreadsheetml/2006/main" count="287" uniqueCount="156">
  <si>
    <t>OBVEZNIK: Srednja strukovna škola Velika Gorica</t>
  </si>
  <si>
    <t>ADRESA: Kralja Stjepana Tomaševića 21, 10410 Velika Gorica</t>
  </si>
  <si>
    <t>Izvještaj o utrošku sredstava jedinice lokalne i područne (regionalne) samouprave te proračunskih i izvanproračunskih korisnika državnog proračuna
 i jedinica lokalne i područne (regionalne) samouprave</t>
  </si>
  <si>
    <t xml:space="preserve">NAZIV PRIMATELJA </t>
  </si>
  <si>
    <t>OIB PRIMATELJA</t>
  </si>
  <si>
    <t>SJEDIŠTE PRIMATELJA</t>
  </si>
  <si>
    <t>ŠIFRA I NAZIV EKONOMSKE KLASIFIKACIJE</t>
  </si>
  <si>
    <t>IZNOS</t>
  </si>
  <si>
    <t>Zagreb</t>
  </si>
  <si>
    <t>Uredski materijal i ostali materijalni rashodi</t>
  </si>
  <si>
    <t>Velika Gorica</t>
  </si>
  <si>
    <t>HR82888704837</t>
  </si>
  <si>
    <t>Split</t>
  </si>
  <si>
    <t>Intelektualne i osobne usluge</t>
  </si>
  <si>
    <t>HRVATSKA RADIOTELEVIZIJA</t>
  </si>
  <si>
    <t>HR68419124305</t>
  </si>
  <si>
    <t>PRISTOJBE I NAKNADE</t>
  </si>
  <si>
    <t>ZAGREBAČKA BANKA</t>
  </si>
  <si>
    <t>HR92963223473</t>
  </si>
  <si>
    <t>Bankarske usluge i usluge platnog prometa</t>
  </si>
  <si>
    <t>MICROTEAM d.o.o.</t>
  </si>
  <si>
    <t>HR57375677395</t>
  </si>
  <si>
    <t>HRVATSKA POŠTA d.d.</t>
  </si>
  <si>
    <t>HR87311810356</t>
  </si>
  <si>
    <t>Usluge telefona, pošte i prijevoza</t>
  </si>
  <si>
    <t>BANIĆ-PROMET D.O.O.</t>
  </si>
  <si>
    <t>HR38242813912</t>
  </si>
  <si>
    <t>Materijal i dijelovi za tekuće i investicijsko održavanje</t>
  </si>
  <si>
    <t>VG VODOOPSKRBA D.O.O.</t>
  </si>
  <si>
    <t>FORTIUS INFO D.O.O.</t>
  </si>
  <si>
    <t>HR15956530643</t>
  </si>
  <si>
    <t>Računalne usluge</t>
  </si>
  <si>
    <t>VG ČISTOĆA D.O.O.</t>
  </si>
  <si>
    <t>HR23915011506</t>
  </si>
  <si>
    <t>ERA-COMMERCE D.O.O.</t>
  </si>
  <si>
    <t>HR28609792467</t>
  </si>
  <si>
    <t>HR34976993601</t>
  </si>
  <si>
    <t>Zakupnine i najamnine</t>
  </si>
  <si>
    <t>HR63073332379</t>
  </si>
  <si>
    <t>Energija</t>
  </si>
  <si>
    <t>HR15907062900</t>
  </si>
  <si>
    <t>ŽIVA VODA D.O.O.</t>
  </si>
  <si>
    <t>FINANCIJSKA AGENCIJA</t>
  </si>
  <si>
    <t>UKUPNO</t>
  </si>
  <si>
    <t>KATEGORIJA 2</t>
  </si>
  <si>
    <t>OBVEZNIK:</t>
  </si>
  <si>
    <t>Srednja strukovna škola Velika Gorica</t>
  </si>
  <si>
    <t xml:space="preserve">ADRESA: </t>
  </si>
  <si>
    <t>Velika Gorica, Ulica kralja S. Tomaševića 21</t>
  </si>
  <si>
    <t>ISPLAĆENI IZNOS</t>
  </si>
  <si>
    <t>3111        BRUTO PLAĆE ZA REDOVAN RAD</t>
  </si>
  <si>
    <t>3132        DOPRINOS NA BRUTO</t>
  </si>
  <si>
    <t xml:space="preserve">3212        PRIJEVOZ S POSLA I NA POSAO </t>
  </si>
  <si>
    <t>HR86255713939</t>
  </si>
  <si>
    <t>Komunalne usluge</t>
  </si>
  <si>
    <t>HR85821130368</t>
  </si>
  <si>
    <t>HR62462242629</t>
  </si>
  <si>
    <t>Varaždin</t>
  </si>
  <si>
    <t>PILKO KRUNOSLAV</t>
  </si>
  <si>
    <t>(razdoblje 01.09.2025.-30.09.2025.)</t>
  </si>
  <si>
    <t>UKUPNO ZA RUJAN 2025.</t>
  </si>
  <si>
    <t>DRŽAVNI PRORAČUN REPUBLIKE HRVATSKE</t>
  </si>
  <si>
    <t>SVIJET MEDIJA D.O.O.</t>
  </si>
  <si>
    <t>PROJECT MANAGEMENT SOCIETY ERASMUS PLUS, S.L.</t>
  </si>
  <si>
    <t>Alicante, Španjolska</t>
  </si>
  <si>
    <t>SUNČANA VURA D.O.O.</t>
  </si>
  <si>
    <t>DAIKIN HRVATSKA D.O.O.O</t>
  </si>
  <si>
    <t>ROTO DINAMIC D.O.O.</t>
  </si>
  <si>
    <t>Samobor</t>
  </si>
  <si>
    <t>KONZUM plus D.O.O.</t>
  </si>
  <si>
    <t>AP-SPLIT D.O.O.</t>
  </si>
  <si>
    <t>GRADSKO STAMBENO GOSPODARSTVO</t>
  </si>
  <si>
    <t>LOCUM TRADE D.O.O.</t>
  </si>
  <si>
    <t>ZAGREBAČKI EKOLOŠKO SANITACIJSKI HIGIJENSKI SERVIS D.O.O.</t>
  </si>
  <si>
    <t>HDND</t>
  </si>
  <si>
    <t>ELEKTROSTROJARSKA ŠKOLA VARAŽDIN</t>
  </si>
  <si>
    <t>INTERMOD D.O.O.</t>
  </si>
  <si>
    <t>Zadar</t>
  </si>
  <si>
    <t>UTIRUŠ</t>
  </si>
  <si>
    <t>Trogir</t>
  </si>
  <si>
    <t>PROFKO.SI d.o.o.</t>
  </si>
  <si>
    <t>Ljubljana</t>
  </si>
  <si>
    <t>POINT D.O.O.</t>
  </si>
  <si>
    <t>PRIVREDNA BANKA ZAGREB</t>
  </si>
  <si>
    <t>PAUN TRGOVINA D.O.O.</t>
  </si>
  <si>
    <t>Vukovina</t>
  </si>
  <si>
    <t>ALCA ZAGREB D.O.O.</t>
  </si>
  <si>
    <t>NARODNE NOVINE</t>
  </si>
  <si>
    <t>D.B.COMP D.O.O.</t>
  </si>
  <si>
    <t>KSU D.O.O.</t>
  </si>
  <si>
    <t>HEP-TOPLINARSTVO D.O.O.</t>
  </si>
  <si>
    <t>HEP-OPSKRBA D.O.O.</t>
  </si>
  <si>
    <t>Makarska</t>
  </si>
  <si>
    <t>Ivanić Grad</t>
  </si>
  <si>
    <t>GLAS KONCILA</t>
  </si>
  <si>
    <t>HR93708433856</t>
  </si>
  <si>
    <t>NINA, OBRT ZA PRANJE I ČIŠĆENJE</t>
  </si>
  <si>
    <t>HR91449202317</t>
  </si>
  <si>
    <t>GRGA SERVISIRANJE I PRODAJA PROTUPOŽARNE OPREME I APARATA</t>
  </si>
  <si>
    <t>HR42821159693</t>
  </si>
  <si>
    <t>HR64546066176</t>
  </si>
  <si>
    <t>HR26856798621</t>
  </si>
  <si>
    <t>B42572867</t>
  </si>
  <si>
    <t>STANEŠIĆ, obrt za proizvodnju i usluge</t>
  </si>
  <si>
    <t>HR90674845928</t>
  </si>
  <si>
    <t>HR81240702858</t>
  </si>
  <si>
    <t>HR08622180689</t>
  </si>
  <si>
    <t>HR46108893754</t>
  </si>
  <si>
    <t>HR18683136487</t>
  </si>
  <si>
    <t>HR24723122482</t>
  </si>
  <si>
    <t>HR62226620908</t>
  </si>
  <si>
    <t>HR68609281555</t>
  </si>
  <si>
    <t>HR49576390857</t>
  </si>
  <si>
    <t>HR12912094439</t>
  </si>
  <si>
    <t>HR97346328181</t>
  </si>
  <si>
    <t>HR64081807431</t>
  </si>
  <si>
    <t>HR40095595710</t>
  </si>
  <si>
    <t>HR08262555699</t>
  </si>
  <si>
    <t>SI 49483048</t>
  </si>
  <si>
    <t>HR80947211460</t>
  </si>
  <si>
    <t>HR02535697732</t>
  </si>
  <si>
    <t>HR40705646433</t>
  </si>
  <si>
    <t>HR58353015102</t>
  </si>
  <si>
    <t>HR75924816839</t>
  </si>
  <si>
    <t>cyber_Folks d.o.o.</t>
  </si>
  <si>
    <t>METAL PRODUCT D.O.O.</t>
  </si>
  <si>
    <t>INTERTECH SOLUTIONS D.O.O.</t>
  </si>
  <si>
    <t>Bregana</t>
  </si>
  <si>
    <t>PIEL D.O.O.</t>
  </si>
  <si>
    <t>COMET D.O.O.</t>
  </si>
  <si>
    <t>GRAD VELIKA GORICA</t>
  </si>
  <si>
    <t>Novi Marof</t>
  </si>
  <si>
    <t>HR89338385732</t>
  </si>
  <si>
    <t>Đurđevac</t>
  </si>
  <si>
    <t>HR92712381028</t>
  </si>
  <si>
    <t>HR72652467593</t>
  </si>
  <si>
    <t>HR76120956111</t>
  </si>
  <si>
    <t>HR48249084626</t>
  </si>
  <si>
    <t>HR75834963344</t>
  </si>
  <si>
    <t>Gradići</t>
  </si>
  <si>
    <t>Akontacija poreza na dobit</t>
  </si>
  <si>
    <t>SPAR HRVATSKA d.o.o.</t>
  </si>
  <si>
    <t>Materijal i sirovine</t>
  </si>
  <si>
    <t>Uredska oprema i namještaj</t>
  </si>
  <si>
    <t>Stručno usavršavanje zaposlenika</t>
  </si>
  <si>
    <t>Službena putovanja</t>
  </si>
  <si>
    <t>ORELJ NADA</t>
  </si>
  <si>
    <t>3211        SLUŽBENA PUTOVANJA</t>
  </si>
  <si>
    <t>3121        OSTALI RASHODI ZA ZAPOSLENE</t>
  </si>
  <si>
    <t>Ostale komunalne usluge</t>
  </si>
  <si>
    <t>Sitni inventar i autogume</t>
  </si>
  <si>
    <t>Deratizacija i dezinsekcija</t>
  </si>
  <si>
    <t>Uređaji, strojevi i oprema za ostale namjene</t>
  </si>
  <si>
    <t>Usluge tekućeg i investicijskog održavanja</t>
  </si>
  <si>
    <t>Usluga čišćenja i pranja</t>
  </si>
  <si>
    <t>Ostale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</si>
</sst>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0"/>
      <color theme="4" tint="-0.499984740745262"/>
      <name val="Aptos Narrow"/>
      <family val="2"/>
      <scheme val="minor"/>
    </font>
    <font>
      <sz val="10"/>
      <color theme="4" tint="-0.499984740745262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0"/>
      <name val="Aptos Narrow"/>
      <family val="2"/>
      <scheme val="minor"/>
    </font>
    <font>
      <sz val="9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charset val="238"/>
      <scheme val="minor"/>
    </font>
    <font>
      <sz val="9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4" fontId="3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left" vertical="center" wrapText="1" indent="1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vertical="center" wrapText="1"/>
    </xf>
    <xf numFmtId="4" fontId="3" fillId="2" borderId="0" xfId="0" applyNumberFormat="1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 indent="1"/>
    </xf>
    <xf numFmtId="0" fontId="3" fillId="2" borderId="0" xfId="0" applyFont="1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6" fillId="0" borderId="5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 indent="1"/>
    </xf>
    <xf numFmtId="0" fontId="5" fillId="0" borderId="0" xfId="0" applyFont="1" applyAlignment="1">
      <alignment horizontal="center"/>
    </xf>
    <xf numFmtId="4" fontId="5" fillId="0" borderId="0" xfId="0" applyNumberFormat="1" applyFont="1"/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11" fillId="0" borderId="0" xfId="0" applyFont="1"/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center"/>
    </xf>
    <xf numFmtId="0" fontId="15" fillId="0" borderId="0" xfId="0" applyFont="1"/>
    <xf numFmtId="4" fontId="1" fillId="3" borderId="2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4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/>
    </xf>
    <xf numFmtId="4" fontId="7" fillId="0" borderId="5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left" wrapText="1"/>
    </xf>
    <xf numFmtId="0" fontId="14" fillId="0" borderId="1" xfId="0" applyFont="1" applyBorder="1" applyAlignment="1">
      <alignment horizontal="lef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8F635-E054-431E-A83A-A173BA1E417F}">
  <sheetPr>
    <pageSetUpPr fitToPage="1"/>
  </sheetPr>
  <dimension ref="A1:F162"/>
  <sheetViews>
    <sheetView tabSelected="1" zoomScale="120" zoomScaleNormal="120" workbookViewId="0">
      <selection activeCell="A6" sqref="A6"/>
    </sheetView>
  </sheetViews>
  <sheetFormatPr defaultColWidth="8.875" defaultRowHeight="12.75"/>
  <cols>
    <col min="1" max="1" width="35.625" style="22" customWidth="1"/>
    <col min="2" max="2" width="13.625" style="23" customWidth="1"/>
    <col min="3" max="3" width="14.625" style="24" customWidth="1"/>
    <col min="4" max="4" width="6.625" style="25" customWidth="1"/>
    <col min="5" max="5" width="37.625" style="22" customWidth="1"/>
    <col min="6" max="6" width="13.625" style="26" customWidth="1"/>
    <col min="7" max="16384" width="8.875" style="17"/>
  </cols>
  <sheetData>
    <row r="1" spans="1:6" customFormat="1" ht="20.100000000000001" customHeight="1">
      <c r="A1" s="40" t="s">
        <v>0</v>
      </c>
      <c r="B1" s="40"/>
      <c r="C1" s="40"/>
      <c r="D1" s="40"/>
      <c r="E1" s="1"/>
      <c r="F1" s="1"/>
    </row>
    <row r="2" spans="1:6" customFormat="1" ht="20.100000000000001" customHeight="1">
      <c r="A2" s="2" t="s">
        <v>1</v>
      </c>
      <c r="B2" s="3"/>
      <c r="C2" s="4"/>
      <c r="D2" s="5"/>
      <c r="E2" s="6"/>
      <c r="F2" s="7"/>
    </row>
    <row r="3" spans="1:6" customFormat="1" ht="12" customHeight="1">
      <c r="A3" s="41" t="s">
        <v>2</v>
      </c>
      <c r="B3" s="41"/>
      <c r="C3" s="41"/>
      <c r="D3" s="41"/>
      <c r="E3" s="41"/>
      <c r="F3" s="41"/>
    </row>
    <row r="4" spans="1:6" customFormat="1" ht="24.95" customHeight="1">
      <c r="A4" s="41"/>
      <c r="B4" s="41"/>
      <c r="C4" s="41"/>
      <c r="D4" s="41"/>
      <c r="E4" s="41"/>
      <c r="F4" s="41"/>
    </row>
    <row r="5" spans="1:6" customFormat="1" ht="19.5" customHeight="1">
      <c r="A5" s="9"/>
      <c r="B5" s="10"/>
      <c r="C5" s="9"/>
      <c r="D5" s="8"/>
      <c r="E5" s="42" t="s">
        <v>59</v>
      </c>
      <c r="F5" s="42"/>
    </row>
    <row r="6" spans="1:6" s="14" customFormat="1" ht="25.5">
      <c r="A6" s="11" t="s">
        <v>3</v>
      </c>
      <c r="B6" s="12" t="s">
        <v>4</v>
      </c>
      <c r="C6" s="11" t="s">
        <v>5</v>
      </c>
      <c r="D6" s="43" t="s">
        <v>6</v>
      </c>
      <c r="E6" s="43"/>
      <c r="F6" s="13" t="s">
        <v>7</v>
      </c>
    </row>
    <row r="7" spans="1:6" customFormat="1" ht="13.5" customHeight="1">
      <c r="A7" s="15" t="s">
        <v>61</v>
      </c>
      <c r="B7" s="32" t="s">
        <v>108</v>
      </c>
      <c r="C7" s="33" t="s">
        <v>8</v>
      </c>
      <c r="D7" s="33">
        <v>1241</v>
      </c>
      <c r="E7" s="34" t="s">
        <v>140</v>
      </c>
      <c r="F7" s="30">
        <v>95.81</v>
      </c>
    </row>
    <row r="8" spans="1:6" customFormat="1" ht="13.5" customHeight="1">
      <c r="A8" s="15" t="s">
        <v>141</v>
      </c>
      <c r="B8" s="27" t="s">
        <v>107</v>
      </c>
      <c r="C8" s="28" t="s">
        <v>8</v>
      </c>
      <c r="D8" s="28">
        <v>3222</v>
      </c>
      <c r="E8" s="29" t="s">
        <v>142</v>
      </c>
      <c r="F8" s="30">
        <v>48.61</v>
      </c>
    </row>
    <row r="9" spans="1:6" customFormat="1" ht="13.5" customHeight="1">
      <c r="A9" s="15" t="s">
        <v>103</v>
      </c>
      <c r="B9" s="27" t="s">
        <v>104</v>
      </c>
      <c r="C9" s="28" t="s">
        <v>139</v>
      </c>
      <c r="D9" s="28">
        <v>4221</v>
      </c>
      <c r="E9" s="29" t="s">
        <v>143</v>
      </c>
      <c r="F9" s="30">
        <v>28250</v>
      </c>
    </row>
    <row r="10" spans="1:6" customFormat="1" ht="13.5" customHeight="1">
      <c r="A10" s="15" t="s">
        <v>62</v>
      </c>
      <c r="B10" s="27" t="s">
        <v>106</v>
      </c>
      <c r="C10" s="28" t="s">
        <v>8</v>
      </c>
      <c r="D10" s="28">
        <v>3221</v>
      </c>
      <c r="E10" s="29" t="s">
        <v>9</v>
      </c>
      <c r="F10" s="30">
        <v>42.95</v>
      </c>
    </row>
    <row r="11" spans="1:6" customFormat="1" ht="27.75" customHeight="1">
      <c r="A11" s="15" t="s">
        <v>63</v>
      </c>
      <c r="B11" s="28" t="s">
        <v>102</v>
      </c>
      <c r="C11" s="28" t="s">
        <v>64</v>
      </c>
      <c r="D11" s="28">
        <v>3213</v>
      </c>
      <c r="E11" s="29" t="s">
        <v>144</v>
      </c>
      <c r="F11" s="30">
        <f>480*2</f>
        <v>960</v>
      </c>
    </row>
    <row r="12" spans="1:6" customFormat="1" ht="13.5" customHeight="1">
      <c r="A12" s="15" t="s">
        <v>65</v>
      </c>
      <c r="B12" s="27" t="s">
        <v>105</v>
      </c>
      <c r="C12" s="28" t="s">
        <v>8</v>
      </c>
      <c r="D12" s="28">
        <v>3211</v>
      </c>
      <c r="E12" s="29" t="s">
        <v>145</v>
      </c>
      <c r="F12" s="30">
        <f>858+70.52</f>
        <v>928.52</v>
      </c>
    </row>
    <row r="13" spans="1:6" customFormat="1" ht="13.5" customHeight="1">
      <c r="A13" s="15" t="s">
        <v>17</v>
      </c>
      <c r="B13" s="27" t="s">
        <v>18</v>
      </c>
      <c r="C13" s="28" t="s">
        <v>8</v>
      </c>
      <c r="D13" s="28">
        <v>3431</v>
      </c>
      <c r="E13" s="29" t="s">
        <v>19</v>
      </c>
      <c r="F13" s="30">
        <v>0.9</v>
      </c>
    </row>
    <row r="14" spans="1:6" customFormat="1" ht="13.5" customHeight="1">
      <c r="A14" s="15" t="s">
        <v>66</v>
      </c>
      <c r="B14" s="27" t="s">
        <v>111</v>
      </c>
      <c r="C14" s="28" t="s">
        <v>8</v>
      </c>
      <c r="D14" s="28">
        <v>3224</v>
      </c>
      <c r="E14" s="29" t="s">
        <v>27</v>
      </c>
      <c r="F14" s="30">
        <v>4617.84</v>
      </c>
    </row>
    <row r="15" spans="1:6" customFormat="1" ht="13.5" customHeight="1">
      <c r="A15" s="15" t="s">
        <v>17</v>
      </c>
      <c r="B15" s="27" t="s">
        <v>18</v>
      </c>
      <c r="C15" s="28" t="s">
        <v>8</v>
      </c>
      <c r="D15" s="28">
        <v>3431</v>
      </c>
      <c r="E15" s="29" t="s">
        <v>19</v>
      </c>
      <c r="F15" s="30">
        <v>85.85</v>
      </c>
    </row>
    <row r="16" spans="1:6" customFormat="1" ht="13.5" customHeight="1">
      <c r="A16" s="15" t="s">
        <v>17</v>
      </c>
      <c r="B16" s="27" t="s">
        <v>18</v>
      </c>
      <c r="C16" s="28" t="s">
        <v>8</v>
      </c>
      <c r="D16" s="28">
        <v>3431</v>
      </c>
      <c r="E16" s="29" t="s">
        <v>19</v>
      </c>
      <c r="F16" s="30">
        <v>16.600000000000001</v>
      </c>
    </row>
    <row r="17" spans="1:6" customFormat="1" ht="13.5" customHeight="1">
      <c r="A17" s="15" t="s">
        <v>67</v>
      </c>
      <c r="B17" s="27" t="s">
        <v>109</v>
      </c>
      <c r="C17" s="28" t="s">
        <v>68</v>
      </c>
      <c r="D17" s="28">
        <v>3222</v>
      </c>
      <c r="E17" s="29" t="s">
        <v>142</v>
      </c>
      <c r="F17" s="30">
        <f>125.99+77.46</f>
        <v>203.45</v>
      </c>
    </row>
    <row r="18" spans="1:6" customFormat="1" ht="13.5" customHeight="1">
      <c r="A18" s="15" t="s">
        <v>67</v>
      </c>
      <c r="B18" s="27" t="s">
        <v>109</v>
      </c>
      <c r="C18" s="28" t="s">
        <v>68</v>
      </c>
      <c r="D18" s="28">
        <v>3222</v>
      </c>
      <c r="E18" s="29" t="s">
        <v>142</v>
      </c>
      <c r="F18" s="30">
        <v>219.88</v>
      </c>
    </row>
    <row r="19" spans="1:6" customFormat="1" ht="13.5" customHeight="1">
      <c r="A19" s="15" t="s">
        <v>25</v>
      </c>
      <c r="B19" s="27" t="s">
        <v>26</v>
      </c>
      <c r="C19" s="28" t="s">
        <v>10</v>
      </c>
      <c r="D19" s="28">
        <v>3224</v>
      </c>
      <c r="E19" s="29" t="s">
        <v>27</v>
      </c>
      <c r="F19" s="30">
        <v>84</v>
      </c>
    </row>
    <row r="20" spans="1:6" customFormat="1" ht="13.5" customHeight="1">
      <c r="A20" s="15" t="s">
        <v>69</v>
      </c>
      <c r="B20" s="27" t="s">
        <v>110</v>
      </c>
      <c r="C20" s="28" t="s">
        <v>8</v>
      </c>
      <c r="D20" s="28">
        <v>3222</v>
      </c>
      <c r="E20" s="29" t="s">
        <v>142</v>
      </c>
      <c r="F20" s="30">
        <v>117.26</v>
      </c>
    </row>
    <row r="21" spans="1:6" customFormat="1" ht="13.5" customHeight="1">
      <c r="A21" s="15" t="s">
        <v>70</v>
      </c>
      <c r="B21" s="27" t="s">
        <v>11</v>
      </c>
      <c r="C21" s="28" t="s">
        <v>12</v>
      </c>
      <c r="D21" s="28">
        <v>3237</v>
      </c>
      <c r="E21" s="29" t="s">
        <v>13</v>
      </c>
      <c r="F21" s="30">
        <v>31.54</v>
      </c>
    </row>
    <row r="22" spans="1:6" customFormat="1" ht="13.5" customHeight="1">
      <c r="A22" s="15" t="s">
        <v>14</v>
      </c>
      <c r="B22" s="27" t="s">
        <v>15</v>
      </c>
      <c r="C22" s="28" t="s">
        <v>8</v>
      </c>
      <c r="D22" s="28">
        <v>3295</v>
      </c>
      <c r="E22" s="29" t="s">
        <v>16</v>
      </c>
      <c r="F22" s="30">
        <v>10.62</v>
      </c>
    </row>
    <row r="23" spans="1:6" customFormat="1" ht="13.5" customHeight="1">
      <c r="A23" s="15" t="s">
        <v>71</v>
      </c>
      <c r="B23" s="27" t="s">
        <v>101</v>
      </c>
      <c r="C23" s="28" t="s">
        <v>10</v>
      </c>
      <c r="D23" s="28">
        <v>32349</v>
      </c>
      <c r="E23" s="29" t="s">
        <v>149</v>
      </c>
      <c r="F23" s="30">
        <v>245.67</v>
      </c>
    </row>
    <row r="24" spans="1:6" customFormat="1" ht="13.5" customHeight="1">
      <c r="A24" s="15" t="s">
        <v>72</v>
      </c>
      <c r="B24" s="27" t="s">
        <v>112</v>
      </c>
      <c r="C24" s="28" t="s">
        <v>8</v>
      </c>
      <c r="D24" s="28">
        <v>3225</v>
      </c>
      <c r="E24" s="29" t="s">
        <v>150</v>
      </c>
      <c r="F24" s="30">
        <v>62.9</v>
      </c>
    </row>
    <row r="25" spans="1:6" customFormat="1" ht="27" customHeight="1">
      <c r="A25" s="15" t="s">
        <v>73</v>
      </c>
      <c r="B25" s="27" t="s">
        <v>113</v>
      </c>
      <c r="C25" s="28" t="s">
        <v>8</v>
      </c>
      <c r="D25" s="28">
        <v>32343</v>
      </c>
      <c r="E25" s="29" t="s">
        <v>151</v>
      </c>
      <c r="F25" s="30">
        <v>178.75</v>
      </c>
    </row>
    <row r="26" spans="1:6" customFormat="1" ht="13.5" customHeight="1">
      <c r="A26" s="15" t="s">
        <v>41</v>
      </c>
      <c r="B26" s="27" t="s">
        <v>53</v>
      </c>
      <c r="C26" s="28" t="s">
        <v>8</v>
      </c>
      <c r="D26" s="28">
        <v>3235</v>
      </c>
      <c r="E26" s="29" t="s">
        <v>37</v>
      </c>
      <c r="F26" s="30">
        <v>16.39</v>
      </c>
    </row>
    <row r="27" spans="1:6" customFormat="1" ht="13.5" customHeight="1">
      <c r="A27" s="15" t="s">
        <v>22</v>
      </c>
      <c r="B27" s="27" t="s">
        <v>23</v>
      </c>
      <c r="C27" s="28" t="s">
        <v>8</v>
      </c>
      <c r="D27" s="28">
        <v>3231</v>
      </c>
      <c r="E27" s="29" t="s">
        <v>24</v>
      </c>
      <c r="F27" s="30">
        <v>13.25</v>
      </c>
    </row>
    <row r="28" spans="1:6" customFormat="1" ht="13.5" customHeight="1">
      <c r="A28" s="15" t="s">
        <v>74</v>
      </c>
      <c r="B28" s="27" t="s">
        <v>114</v>
      </c>
      <c r="C28" s="28" t="s">
        <v>8</v>
      </c>
      <c r="D28" s="28">
        <v>3213</v>
      </c>
      <c r="E28" s="29" t="s">
        <v>144</v>
      </c>
      <c r="F28" s="30">
        <v>80</v>
      </c>
    </row>
    <row r="29" spans="1:6" customFormat="1" ht="13.5" customHeight="1">
      <c r="A29" s="15" t="s">
        <v>75</v>
      </c>
      <c r="B29" s="27" t="s">
        <v>115</v>
      </c>
      <c r="C29" s="28" t="s">
        <v>57</v>
      </c>
      <c r="D29" s="28">
        <v>3221</v>
      </c>
      <c r="E29" s="29" t="s">
        <v>9</v>
      </c>
      <c r="F29" s="30">
        <v>33.35</v>
      </c>
    </row>
    <row r="30" spans="1:6" customFormat="1" ht="13.5" customHeight="1">
      <c r="A30" s="15" t="s">
        <v>42</v>
      </c>
      <c r="B30" s="27" t="s">
        <v>55</v>
      </c>
      <c r="C30" s="28" t="s">
        <v>8</v>
      </c>
      <c r="D30" s="28">
        <v>3238</v>
      </c>
      <c r="E30" s="29" t="s">
        <v>31</v>
      </c>
      <c r="F30" s="30">
        <v>1.66</v>
      </c>
    </row>
    <row r="31" spans="1:6" customFormat="1" ht="13.5" customHeight="1">
      <c r="A31" s="15" t="s">
        <v>76</v>
      </c>
      <c r="B31" s="27" t="s">
        <v>116</v>
      </c>
      <c r="C31" s="28" t="s">
        <v>77</v>
      </c>
      <c r="D31" s="28">
        <v>3213</v>
      </c>
      <c r="E31" s="29" t="s">
        <v>144</v>
      </c>
      <c r="F31" s="30">
        <v>1201.5</v>
      </c>
    </row>
    <row r="32" spans="1:6" customFormat="1" ht="13.5" customHeight="1">
      <c r="A32" s="15" t="s">
        <v>78</v>
      </c>
      <c r="B32" s="27" t="s">
        <v>117</v>
      </c>
      <c r="C32" s="28" t="s">
        <v>79</v>
      </c>
      <c r="D32" s="28">
        <v>3213</v>
      </c>
      <c r="E32" s="29" t="s">
        <v>144</v>
      </c>
      <c r="F32" s="30">
        <v>360</v>
      </c>
    </row>
    <row r="33" spans="1:6" customFormat="1" ht="13.5" customHeight="1">
      <c r="A33" s="15" t="s">
        <v>80</v>
      </c>
      <c r="B33" s="28" t="s">
        <v>118</v>
      </c>
      <c r="C33" s="28" t="s">
        <v>81</v>
      </c>
      <c r="D33" s="28">
        <v>3213</v>
      </c>
      <c r="E33" s="29" t="s">
        <v>144</v>
      </c>
      <c r="F33" s="30">
        <f>2*119</f>
        <v>238</v>
      </c>
    </row>
    <row r="34" spans="1:6" customFormat="1" ht="13.5" customHeight="1">
      <c r="A34" s="15" t="s">
        <v>17</v>
      </c>
      <c r="B34" s="27" t="s">
        <v>18</v>
      </c>
      <c r="C34" s="28" t="s">
        <v>8</v>
      </c>
      <c r="D34" s="28">
        <v>3431</v>
      </c>
      <c r="E34" s="29" t="s">
        <v>19</v>
      </c>
      <c r="F34" s="30">
        <v>0.9</v>
      </c>
    </row>
    <row r="35" spans="1:6" customFormat="1" ht="13.5" customHeight="1">
      <c r="A35" s="15" t="s">
        <v>28</v>
      </c>
      <c r="B35" s="27" t="s">
        <v>56</v>
      </c>
      <c r="C35" s="28" t="s">
        <v>10</v>
      </c>
      <c r="D35" s="28">
        <v>3234</v>
      </c>
      <c r="E35" s="29" t="s">
        <v>54</v>
      </c>
      <c r="F35" s="30">
        <v>1209.1600000000001</v>
      </c>
    </row>
    <row r="36" spans="1:6" customFormat="1" ht="13.5" customHeight="1">
      <c r="A36" s="15" t="s">
        <v>32</v>
      </c>
      <c r="B36" s="27" t="s">
        <v>33</v>
      </c>
      <c r="C36" s="28" t="s">
        <v>10</v>
      </c>
      <c r="D36" s="28">
        <v>3234</v>
      </c>
      <c r="E36" s="29" t="s">
        <v>54</v>
      </c>
      <c r="F36" s="30">
        <v>669.74</v>
      </c>
    </row>
    <row r="37" spans="1:6" customFormat="1" ht="13.5" customHeight="1">
      <c r="A37" s="15" t="s">
        <v>71</v>
      </c>
      <c r="B37" s="27" t="s">
        <v>101</v>
      </c>
      <c r="C37" s="28" t="s">
        <v>10</v>
      </c>
      <c r="D37" s="28">
        <v>32349</v>
      </c>
      <c r="E37" s="29" t="s">
        <v>149</v>
      </c>
      <c r="F37" s="30">
        <v>245.67</v>
      </c>
    </row>
    <row r="38" spans="1:6" customFormat="1" ht="13.5" customHeight="1">
      <c r="A38" s="15" t="s">
        <v>82</v>
      </c>
      <c r="B38" s="27" t="s">
        <v>119</v>
      </c>
      <c r="C38" s="28" t="s">
        <v>57</v>
      </c>
      <c r="D38" s="28">
        <v>3221</v>
      </c>
      <c r="E38" s="29" t="s">
        <v>9</v>
      </c>
      <c r="F38" s="30">
        <v>29.48</v>
      </c>
    </row>
    <row r="39" spans="1:6" customFormat="1" ht="13.5" customHeight="1">
      <c r="A39" s="15" t="s">
        <v>17</v>
      </c>
      <c r="B39" s="27" t="s">
        <v>18</v>
      </c>
      <c r="C39" s="28" t="s">
        <v>8</v>
      </c>
      <c r="D39" s="28">
        <v>3431</v>
      </c>
      <c r="E39" s="29" t="s">
        <v>19</v>
      </c>
      <c r="F39" s="30">
        <v>20</v>
      </c>
    </row>
    <row r="40" spans="1:6" customFormat="1" ht="13.5" customHeight="1">
      <c r="A40" s="15" t="s">
        <v>17</v>
      </c>
      <c r="B40" s="27" t="s">
        <v>18</v>
      </c>
      <c r="C40" s="28" t="s">
        <v>8</v>
      </c>
      <c r="D40" s="28">
        <v>3431</v>
      </c>
      <c r="E40" s="29" t="s">
        <v>19</v>
      </c>
      <c r="F40" s="30">
        <v>73</v>
      </c>
    </row>
    <row r="41" spans="1:6" customFormat="1" ht="13.5" customHeight="1">
      <c r="A41" s="15" t="s">
        <v>17</v>
      </c>
      <c r="B41" s="27" t="s">
        <v>18</v>
      </c>
      <c r="C41" s="28" t="s">
        <v>8</v>
      </c>
      <c r="D41" s="28">
        <v>3431</v>
      </c>
      <c r="E41" s="29" t="s">
        <v>19</v>
      </c>
      <c r="F41" s="30">
        <v>55.75</v>
      </c>
    </row>
    <row r="42" spans="1:6" customFormat="1" ht="13.5" customHeight="1">
      <c r="A42" s="15" t="s">
        <v>83</v>
      </c>
      <c r="B42" s="27" t="s">
        <v>120</v>
      </c>
      <c r="C42" s="28" t="s">
        <v>8</v>
      </c>
      <c r="D42" s="28">
        <v>3431</v>
      </c>
      <c r="E42" s="29" t="s">
        <v>19</v>
      </c>
      <c r="F42" s="30">
        <v>39</v>
      </c>
    </row>
    <row r="43" spans="1:6" customFormat="1" ht="13.5" customHeight="1">
      <c r="A43" s="15" t="s">
        <v>84</v>
      </c>
      <c r="B43" s="27" t="s">
        <v>121</v>
      </c>
      <c r="C43" s="28" t="s">
        <v>85</v>
      </c>
      <c r="D43" s="28">
        <v>4227</v>
      </c>
      <c r="E43" s="29" t="s">
        <v>152</v>
      </c>
      <c r="F43" s="30">
        <v>268.63</v>
      </c>
    </row>
    <row r="44" spans="1:6" customFormat="1" ht="13.5" customHeight="1">
      <c r="A44" s="15" t="s">
        <v>86</v>
      </c>
      <c r="B44" s="27" t="s">
        <v>122</v>
      </c>
      <c r="C44" s="28" t="s">
        <v>8</v>
      </c>
      <c r="D44" s="28">
        <v>3221</v>
      </c>
      <c r="E44" s="29" t="s">
        <v>9</v>
      </c>
      <c r="F44" s="30">
        <v>504.14</v>
      </c>
    </row>
    <row r="45" spans="1:6" customFormat="1" ht="13.5" customHeight="1">
      <c r="A45" s="15" t="s">
        <v>86</v>
      </c>
      <c r="B45" s="27" t="s">
        <v>122</v>
      </c>
      <c r="C45" s="28" t="s">
        <v>8</v>
      </c>
      <c r="D45" s="28">
        <v>3221</v>
      </c>
      <c r="E45" s="29" t="s">
        <v>9</v>
      </c>
      <c r="F45" s="30">
        <v>305</v>
      </c>
    </row>
    <row r="46" spans="1:6" customFormat="1" ht="13.5" customHeight="1">
      <c r="A46" s="15" t="s">
        <v>29</v>
      </c>
      <c r="B46" s="27" t="s">
        <v>30</v>
      </c>
      <c r="C46" s="28" t="s">
        <v>8</v>
      </c>
      <c r="D46" s="28">
        <v>3238</v>
      </c>
      <c r="E46" s="29" t="s">
        <v>31</v>
      </c>
      <c r="F46" s="30">
        <v>250</v>
      </c>
    </row>
    <row r="47" spans="1:6" customFormat="1" ht="13.5" customHeight="1">
      <c r="A47" s="15" t="s">
        <v>87</v>
      </c>
      <c r="B47" s="27" t="s">
        <v>100</v>
      </c>
      <c r="C47" s="28" t="s">
        <v>8</v>
      </c>
      <c r="D47" s="28">
        <v>3221</v>
      </c>
      <c r="E47" s="29" t="s">
        <v>9</v>
      </c>
      <c r="F47" s="30">
        <v>116.5</v>
      </c>
    </row>
    <row r="48" spans="1:6" customFormat="1" ht="13.5" customHeight="1">
      <c r="A48" s="15" t="s">
        <v>87</v>
      </c>
      <c r="B48" s="27" t="s">
        <v>100</v>
      </c>
      <c r="C48" s="28" t="s">
        <v>8</v>
      </c>
      <c r="D48" s="28">
        <v>3221</v>
      </c>
      <c r="E48" s="29" t="s">
        <v>9</v>
      </c>
      <c r="F48" s="30">
        <v>153.84</v>
      </c>
    </row>
    <row r="49" spans="1:6" customFormat="1" ht="13.5" customHeight="1">
      <c r="A49" s="15" t="s">
        <v>88</v>
      </c>
      <c r="B49" s="27" t="s">
        <v>123</v>
      </c>
      <c r="C49" s="28" t="s">
        <v>10</v>
      </c>
      <c r="D49" s="28">
        <v>3221</v>
      </c>
      <c r="E49" s="29" t="s">
        <v>9</v>
      </c>
      <c r="F49" s="30">
        <v>191.63</v>
      </c>
    </row>
    <row r="50" spans="1:6" customFormat="1" ht="13.5" customHeight="1">
      <c r="A50" s="15" t="s">
        <v>20</v>
      </c>
      <c r="B50" s="27" t="s">
        <v>21</v>
      </c>
      <c r="C50" s="28" t="s">
        <v>10</v>
      </c>
      <c r="D50" s="28">
        <v>3221</v>
      </c>
      <c r="E50" s="29" t="s">
        <v>9</v>
      </c>
      <c r="F50" s="30">
        <v>35.9</v>
      </c>
    </row>
    <row r="51" spans="1:6" customFormat="1" ht="13.5" customHeight="1">
      <c r="A51" s="15" t="s">
        <v>89</v>
      </c>
      <c r="B51" s="27" t="s">
        <v>36</v>
      </c>
      <c r="C51" s="28" t="s">
        <v>10</v>
      </c>
      <c r="D51" s="28">
        <v>3235</v>
      </c>
      <c r="E51" s="29" t="s">
        <v>37</v>
      </c>
      <c r="F51" s="30">
        <v>221.15</v>
      </c>
    </row>
    <row r="52" spans="1:6" customFormat="1" ht="13.5" customHeight="1">
      <c r="A52" s="15" t="s">
        <v>90</v>
      </c>
      <c r="B52" s="27" t="s">
        <v>40</v>
      </c>
      <c r="C52" s="28" t="s">
        <v>8</v>
      </c>
      <c r="D52" s="28">
        <v>3223</v>
      </c>
      <c r="E52" s="29" t="s">
        <v>39</v>
      </c>
      <c r="F52" s="30">
        <v>1894.75</v>
      </c>
    </row>
    <row r="53" spans="1:6" customFormat="1" ht="13.5" customHeight="1">
      <c r="A53" s="15" t="s">
        <v>71</v>
      </c>
      <c r="B53" s="27" t="s">
        <v>101</v>
      </c>
      <c r="C53" s="28" t="s">
        <v>10</v>
      </c>
      <c r="D53" s="28">
        <v>32349</v>
      </c>
      <c r="E53" s="29" t="s">
        <v>149</v>
      </c>
      <c r="F53" s="30">
        <v>245.67</v>
      </c>
    </row>
    <row r="54" spans="1:6" customFormat="1" ht="13.5" customHeight="1">
      <c r="A54" s="15" t="s">
        <v>20</v>
      </c>
      <c r="B54" s="27" t="s">
        <v>21</v>
      </c>
      <c r="C54" s="28" t="s">
        <v>10</v>
      </c>
      <c r="D54" s="28">
        <v>3221</v>
      </c>
      <c r="E54" s="29" t="s">
        <v>9</v>
      </c>
      <c r="F54" s="30">
        <v>216.3</v>
      </c>
    </row>
    <row r="55" spans="1:6" customFormat="1" ht="13.5" customHeight="1">
      <c r="A55" s="15" t="s">
        <v>91</v>
      </c>
      <c r="B55" s="27" t="s">
        <v>38</v>
      </c>
      <c r="C55" s="28" t="s">
        <v>8</v>
      </c>
      <c r="D55" s="28">
        <v>3223</v>
      </c>
      <c r="E55" s="29" t="s">
        <v>39</v>
      </c>
      <c r="F55" s="30">
        <v>1452.22</v>
      </c>
    </row>
    <row r="56" spans="1:6" customFormat="1" ht="13.5" customHeight="1">
      <c r="A56" s="15" t="s">
        <v>87</v>
      </c>
      <c r="B56" s="27" t="s">
        <v>100</v>
      </c>
      <c r="C56" s="28" t="s">
        <v>8</v>
      </c>
      <c r="D56" s="28">
        <v>3221</v>
      </c>
      <c r="E56" s="29" t="s">
        <v>9</v>
      </c>
      <c r="F56" s="30">
        <v>18.09</v>
      </c>
    </row>
    <row r="57" spans="1:6" customFormat="1" ht="13.5" customHeight="1">
      <c r="A57" s="15" t="s">
        <v>34</v>
      </c>
      <c r="B57" s="27" t="s">
        <v>35</v>
      </c>
      <c r="C57" s="28" t="s">
        <v>92</v>
      </c>
      <c r="D57" s="28">
        <v>3224</v>
      </c>
      <c r="E57" s="29" t="s">
        <v>27</v>
      </c>
      <c r="F57" s="30">
        <v>90.5</v>
      </c>
    </row>
    <row r="58" spans="1:6" customFormat="1" ht="27" customHeight="1">
      <c r="A58" s="15" t="s">
        <v>98</v>
      </c>
      <c r="B58" s="27" t="s">
        <v>97</v>
      </c>
      <c r="C58" s="28" t="s">
        <v>93</v>
      </c>
      <c r="D58" s="28">
        <v>3232</v>
      </c>
      <c r="E58" s="29" t="s">
        <v>153</v>
      </c>
      <c r="F58" s="30">
        <v>350.06</v>
      </c>
    </row>
    <row r="59" spans="1:6" customFormat="1" ht="13.5" customHeight="1">
      <c r="A59" s="15" t="s">
        <v>94</v>
      </c>
      <c r="B59" s="27" t="s">
        <v>99</v>
      </c>
      <c r="C59" s="28" t="s">
        <v>8</v>
      </c>
      <c r="D59" s="28">
        <v>3221</v>
      </c>
      <c r="E59" s="29" t="s">
        <v>9</v>
      </c>
      <c r="F59" s="30">
        <v>28</v>
      </c>
    </row>
    <row r="60" spans="1:6" customFormat="1" ht="13.5" customHeight="1">
      <c r="A60" s="15" t="s">
        <v>96</v>
      </c>
      <c r="B60" s="27" t="s">
        <v>95</v>
      </c>
      <c r="C60" s="28" t="s">
        <v>10</v>
      </c>
      <c r="D60" s="28">
        <v>3239</v>
      </c>
      <c r="E60" s="29" t="s">
        <v>154</v>
      </c>
      <c r="F60" s="30">
        <v>27.8</v>
      </c>
    </row>
    <row r="61" spans="1:6" customFormat="1" ht="13.5" customHeight="1">
      <c r="A61" s="15" t="s">
        <v>17</v>
      </c>
      <c r="B61" s="27" t="s">
        <v>18</v>
      </c>
      <c r="C61" s="28" t="s">
        <v>8</v>
      </c>
      <c r="D61" s="28">
        <v>3431</v>
      </c>
      <c r="E61" s="29" t="s">
        <v>19</v>
      </c>
      <c r="F61" s="30">
        <v>39.19</v>
      </c>
    </row>
    <row r="62" spans="1:6" customFormat="1" ht="13.5" customHeight="1">
      <c r="A62" s="15" t="s">
        <v>124</v>
      </c>
      <c r="B62" s="27" t="s">
        <v>132</v>
      </c>
      <c r="C62" s="28" t="s">
        <v>133</v>
      </c>
      <c r="D62" s="28">
        <v>3299</v>
      </c>
      <c r="E62" s="29" t="s">
        <v>155</v>
      </c>
      <c r="F62" s="30">
        <v>13.74</v>
      </c>
    </row>
    <row r="63" spans="1:6" customFormat="1" ht="13.5" customHeight="1">
      <c r="A63" s="15" t="s">
        <v>86</v>
      </c>
      <c r="B63" s="27" t="s">
        <v>122</v>
      </c>
      <c r="C63" s="28" t="s">
        <v>8</v>
      </c>
      <c r="D63" s="28">
        <v>3221</v>
      </c>
      <c r="E63" s="29" t="s">
        <v>9</v>
      </c>
      <c r="F63" s="30">
        <v>218.8</v>
      </c>
    </row>
    <row r="64" spans="1:6" customFormat="1" ht="13.5" customHeight="1">
      <c r="A64" s="15" t="s">
        <v>86</v>
      </c>
      <c r="B64" s="27" t="s">
        <v>122</v>
      </c>
      <c r="C64" s="28" t="s">
        <v>8</v>
      </c>
      <c r="D64" s="28">
        <v>3221</v>
      </c>
      <c r="E64" s="29" t="s">
        <v>9</v>
      </c>
      <c r="F64" s="30">
        <v>220</v>
      </c>
    </row>
    <row r="65" spans="1:6" customFormat="1" ht="13.5" customHeight="1">
      <c r="A65" s="15" t="s">
        <v>125</v>
      </c>
      <c r="B65" s="27" t="s">
        <v>134</v>
      </c>
      <c r="C65" s="28" t="s">
        <v>8</v>
      </c>
      <c r="D65" s="28">
        <v>3224</v>
      </c>
      <c r="E65" s="29" t="s">
        <v>27</v>
      </c>
      <c r="F65" s="30">
        <v>551.70000000000005</v>
      </c>
    </row>
    <row r="66" spans="1:6" customFormat="1" ht="13.5" customHeight="1">
      <c r="A66" s="15" t="s">
        <v>126</v>
      </c>
      <c r="B66" s="27" t="s">
        <v>135</v>
      </c>
      <c r="C66" s="28" t="s">
        <v>127</v>
      </c>
      <c r="D66" s="28">
        <v>3232</v>
      </c>
      <c r="E66" s="29" t="s">
        <v>153</v>
      </c>
      <c r="F66" s="30">
        <v>725</v>
      </c>
    </row>
    <row r="67" spans="1:6" customFormat="1" ht="13.5" customHeight="1">
      <c r="A67" s="15" t="s">
        <v>128</v>
      </c>
      <c r="B67" s="27" t="s">
        <v>136</v>
      </c>
      <c r="C67" s="28" t="s">
        <v>12</v>
      </c>
      <c r="D67" s="28">
        <v>3232</v>
      </c>
      <c r="E67" s="29" t="s">
        <v>153</v>
      </c>
      <c r="F67" s="30">
        <v>87.5</v>
      </c>
    </row>
    <row r="68" spans="1:6" customFormat="1" ht="13.5" customHeight="1">
      <c r="A68" s="15" t="s">
        <v>34</v>
      </c>
      <c r="B68" s="27" t="s">
        <v>35</v>
      </c>
      <c r="C68" s="28" t="s">
        <v>92</v>
      </c>
      <c r="D68" s="28">
        <v>3224</v>
      </c>
      <c r="E68" s="29" t="s">
        <v>27</v>
      </c>
      <c r="F68" s="30">
        <v>21.83</v>
      </c>
    </row>
    <row r="69" spans="1:6" customFormat="1" ht="13.5" customHeight="1">
      <c r="A69" s="15" t="s">
        <v>34</v>
      </c>
      <c r="B69" s="27" t="s">
        <v>35</v>
      </c>
      <c r="C69" s="28" t="s">
        <v>92</v>
      </c>
      <c r="D69" s="28">
        <v>3224</v>
      </c>
      <c r="E69" s="29" t="s">
        <v>27</v>
      </c>
      <c r="F69" s="30">
        <v>163.56</v>
      </c>
    </row>
    <row r="70" spans="1:6" customFormat="1" ht="13.5" customHeight="1">
      <c r="A70" s="15" t="s">
        <v>129</v>
      </c>
      <c r="B70" s="27" t="s">
        <v>137</v>
      </c>
      <c r="C70" s="28" t="s">
        <v>131</v>
      </c>
      <c r="D70" s="28">
        <v>3225</v>
      </c>
      <c r="E70" s="29" t="s">
        <v>150</v>
      </c>
      <c r="F70" s="30">
        <v>39.56</v>
      </c>
    </row>
    <row r="71" spans="1:6" customFormat="1" ht="13.5" customHeight="1">
      <c r="A71" s="15" t="s">
        <v>130</v>
      </c>
      <c r="B71" s="27" t="s">
        <v>138</v>
      </c>
      <c r="C71" s="28" t="s">
        <v>10</v>
      </c>
      <c r="D71" s="28">
        <v>3232</v>
      </c>
      <c r="E71" s="29" t="s">
        <v>153</v>
      </c>
      <c r="F71" s="30">
        <v>79.63</v>
      </c>
    </row>
    <row r="72" spans="1:6" s="31" customFormat="1" ht="13.5" customHeight="1">
      <c r="A72" s="15" t="s">
        <v>58</v>
      </c>
      <c r="B72" s="27"/>
      <c r="C72" s="28"/>
      <c r="D72" s="28">
        <v>3237</v>
      </c>
      <c r="E72" s="29" t="s">
        <v>13</v>
      </c>
      <c r="F72" s="30">
        <v>3126.82</v>
      </c>
    </row>
    <row r="73" spans="1:6" customFormat="1" ht="13.5" customHeight="1">
      <c r="A73" s="15" t="s">
        <v>146</v>
      </c>
      <c r="B73" s="27"/>
      <c r="C73" s="28"/>
      <c r="D73" s="28">
        <v>3237</v>
      </c>
      <c r="E73" s="29" t="s">
        <v>13</v>
      </c>
      <c r="F73" s="30">
        <v>194.1</v>
      </c>
    </row>
    <row r="74" spans="1:6" customFormat="1" ht="15" customHeight="1">
      <c r="A74" s="44" t="s">
        <v>43</v>
      </c>
      <c r="B74" s="45"/>
      <c r="C74" s="45"/>
      <c r="D74" s="45"/>
      <c r="E74" s="46"/>
      <c r="F74" s="16">
        <f>SUM(F7:F73)</f>
        <v>52339.609999999993</v>
      </c>
    </row>
    <row r="80" spans="1:6" ht="15">
      <c r="A80" s="37" t="s">
        <v>44</v>
      </c>
      <c r="B80" s="38"/>
      <c r="C80" s="38"/>
      <c r="D80" s="38"/>
      <c r="E80" s="38"/>
      <c r="F80" s="39"/>
    </row>
    <row r="81" spans="1:6" ht="15">
      <c r="A81" s="18" t="s">
        <v>45</v>
      </c>
      <c r="B81" s="48" t="s">
        <v>46</v>
      </c>
      <c r="C81" s="48"/>
      <c r="D81" s="48"/>
      <c r="E81" s="48"/>
      <c r="F81" s="48"/>
    </row>
    <row r="82" spans="1:6" ht="15">
      <c r="A82" s="19" t="s">
        <v>47</v>
      </c>
      <c r="B82" s="49" t="s">
        <v>48</v>
      </c>
      <c r="C82" s="49"/>
      <c r="D82" s="49"/>
      <c r="E82" s="49"/>
      <c r="F82" s="49"/>
    </row>
    <row r="83" spans="1:6" ht="15">
      <c r="A83" s="20" t="s">
        <v>49</v>
      </c>
      <c r="B83" s="50" t="s">
        <v>6</v>
      </c>
      <c r="C83" s="50"/>
      <c r="D83" s="50"/>
      <c r="E83" s="50"/>
      <c r="F83" s="50"/>
    </row>
    <row r="84" spans="1:6" s="36" customFormat="1" ht="14.25">
      <c r="A84" s="35">
        <f>210.89+19892.89+203.13+2992.5+177841.65</f>
        <v>201141.06</v>
      </c>
      <c r="B84" s="51" t="s">
        <v>50</v>
      </c>
      <c r="C84" s="51"/>
      <c r="D84" s="51"/>
      <c r="E84" s="51"/>
      <c r="F84" s="51"/>
    </row>
    <row r="85" spans="1:6" s="36" customFormat="1" ht="14.25">
      <c r="A85" s="35">
        <f>34.8+3282.33+33.52+493.78+35344.01</f>
        <v>39188.44</v>
      </c>
      <c r="B85" s="52" t="s">
        <v>51</v>
      </c>
      <c r="C85" s="52"/>
      <c r="D85" s="52"/>
      <c r="E85" s="52"/>
      <c r="F85" s="52"/>
    </row>
    <row r="86" spans="1:6" s="36" customFormat="1" ht="15.75" customHeight="1">
      <c r="A86" s="35">
        <f>308.08+141.22+1019.58</f>
        <v>1468.88</v>
      </c>
      <c r="B86" s="52" t="s">
        <v>52</v>
      </c>
      <c r="C86" s="52"/>
      <c r="D86" s="52"/>
      <c r="E86" s="52"/>
      <c r="F86" s="52"/>
    </row>
    <row r="87" spans="1:6" s="36" customFormat="1" ht="14.25">
      <c r="A87" s="35">
        <f>40+2880+187.75</f>
        <v>3107.75</v>
      </c>
      <c r="B87" s="52" t="s">
        <v>147</v>
      </c>
      <c r="C87" s="52"/>
      <c r="D87" s="52"/>
      <c r="E87" s="52"/>
      <c r="F87" s="52"/>
    </row>
    <row r="88" spans="1:6" s="36" customFormat="1" ht="14.25">
      <c r="A88" s="35">
        <v>6451.67</v>
      </c>
      <c r="B88" s="52" t="s">
        <v>148</v>
      </c>
      <c r="C88" s="52"/>
      <c r="D88" s="52"/>
      <c r="E88" s="52"/>
      <c r="F88" s="52"/>
    </row>
    <row r="89" spans="1:6" ht="15">
      <c r="A89" s="21">
        <f>A84+A85+A86+A87+A88</f>
        <v>251357.80000000002</v>
      </c>
      <c r="B89" s="47" t="s">
        <v>60</v>
      </c>
      <c r="C89" s="47"/>
      <c r="D89" s="47"/>
      <c r="E89" s="47"/>
      <c r="F89" s="47"/>
    </row>
    <row r="162" spans="1:6" s="14" customFormat="1" ht="30" customHeight="1">
      <c r="A162" s="22"/>
      <c r="B162" s="23"/>
      <c r="C162" s="24"/>
      <c r="D162" s="25"/>
      <c r="E162" s="22"/>
      <c r="F162" s="26"/>
    </row>
  </sheetData>
  <mergeCells count="15">
    <mergeCell ref="B89:F89"/>
    <mergeCell ref="B81:F81"/>
    <mergeCell ref="B82:F82"/>
    <mergeCell ref="B83:F83"/>
    <mergeCell ref="B84:F84"/>
    <mergeCell ref="B85:F85"/>
    <mergeCell ref="B86:F86"/>
    <mergeCell ref="B87:F87"/>
    <mergeCell ref="B88:F88"/>
    <mergeCell ref="A80:F80"/>
    <mergeCell ref="A1:D1"/>
    <mergeCell ref="A3:F4"/>
    <mergeCell ref="E5:F5"/>
    <mergeCell ref="D6:E6"/>
    <mergeCell ref="A74:E74"/>
  </mergeCells>
  <pageMargins left="0.7" right="0.7" top="0.75" bottom="0.75" header="0.3" footer="0.3"/>
  <pageSetup paperSize="9" scale="5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Mateja Štuban</dc:creator>
  <cp:lastModifiedBy>Milica Rupčić</cp:lastModifiedBy>
  <cp:lastPrinted>2025-10-27T08:13:00Z</cp:lastPrinted>
  <dcterms:created xsi:type="dcterms:W3CDTF">2025-09-12T11:25:33Z</dcterms:created>
  <dcterms:modified xsi:type="dcterms:W3CDTF">2025-10-27T09:26:21Z</dcterms:modified>
</cp:coreProperties>
</file>